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amaño de Posición" sheetId="1" r:id="rId1"/>
  </sheets>
  <calcPr calcId="145621"/>
</workbook>
</file>

<file path=xl/calcChain.xml><?xml version="1.0" encoding="utf-8"?>
<calcChain xmlns="http://schemas.openxmlformats.org/spreadsheetml/2006/main">
  <c r="K11" i="1" l="1"/>
  <c r="N11" i="1" l="1"/>
  <c r="K10" i="1"/>
  <c r="N10" i="1" s="1"/>
  <c r="J14" i="1"/>
  <c r="C14" i="1"/>
  <c r="G10" i="1"/>
  <c r="G11" i="1"/>
  <c r="C16" i="1"/>
  <c r="C18" i="1" s="1"/>
  <c r="J16" i="1" l="1"/>
  <c r="K15" i="1" s="1"/>
  <c r="D15" i="1"/>
  <c r="C22" i="1"/>
  <c r="C20" i="1"/>
  <c r="J22" i="1" l="1"/>
  <c r="J20" i="1" l="1"/>
  <c r="J18" i="1"/>
</calcChain>
</file>

<file path=xl/sharedStrings.xml><?xml version="1.0" encoding="utf-8"?>
<sst xmlns="http://schemas.openxmlformats.org/spreadsheetml/2006/main" count="28" uniqueCount="18">
  <si>
    <t>Ticker</t>
  </si>
  <si>
    <t>SQ</t>
  </si>
  <si>
    <t>R</t>
  </si>
  <si>
    <t>2R</t>
  </si>
  <si>
    <t>Tamaño de Posición en Acciones</t>
  </si>
  <si>
    <t>Tamaño de Posición en Opciones</t>
  </si>
  <si>
    <t>Monto a Invertir</t>
  </si>
  <si>
    <t>NFLX</t>
  </si>
  <si>
    <t>Valor en cadena de opciones (Entrada)</t>
  </si>
  <si>
    <t>Valor a Ganar (Target)</t>
  </si>
  <si>
    <t>Valor que puedo perder (Stop)</t>
  </si>
  <si>
    <t>Mi Riesgo por Operación</t>
  </si>
  <si>
    <t>Cantidad de Contratos a Comprar</t>
  </si>
  <si>
    <t>Mi Capital</t>
  </si>
  <si>
    <t>Si es Target Ganaré</t>
  </si>
  <si>
    <t>Si es Stop Perderé</t>
  </si>
  <si>
    <t>Cantidad de Acciones a Comprar</t>
  </si>
  <si>
    <t>Valor de Mi Acción (Entrada)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</si>
</sst>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_-;\-&quot;$&quot;* #,##0_-;_-&quot;$&quot;* &quot;-&quot;_-;_-@_-"/>
    <numFmt numFmtId="165" formatCode="_ &quot;$&quot;* #,##0.00_ ;_ &quot;$&quot;* \-#,##0.00_ ;_ &quot;$&quot;* &quot;-&quot;??_ ;_ @_ "/>
    <numFmt numFmtId="166" formatCode="_ &quot;$&quot;* #,##0_ ;_ &quot;$&quot;* \-#,##0_ ;_ &quot;$&quot;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6" xfId="0" applyBorder="1"/>
    <xf numFmtId="0" fontId="2" fillId="0" borderId="7" xfId="0" applyFont="1" applyBorder="1"/>
    <xf numFmtId="0" fontId="0" fillId="0" borderId="0" xfId="0" applyBorder="1"/>
    <xf numFmtId="0" fontId="0" fillId="0" borderId="8" xfId="0" applyBorder="1"/>
    <xf numFmtId="165" fontId="0" fillId="0" borderId="0" xfId="1" applyFont="1" applyBorder="1"/>
    <xf numFmtId="0" fontId="0" fillId="0" borderId="7" xfId="0" applyBorder="1"/>
    <xf numFmtId="165" fontId="2" fillId="0" borderId="0" xfId="0" applyNumberFormat="1" applyFont="1" applyBorder="1"/>
    <xf numFmtId="165" fontId="0" fillId="0" borderId="0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66" fontId="0" fillId="0" borderId="0" xfId="1" applyNumberFormat="1" applyFont="1" applyBorder="1"/>
    <xf numFmtId="0" fontId="0" fillId="0" borderId="0" xfId="0" applyBorder="1" applyAlignment="1">
      <alignment horizontal="center"/>
    </xf>
    <xf numFmtId="165" fontId="0" fillId="0" borderId="6" xfId="1" applyFont="1" applyBorder="1"/>
    <xf numFmtId="165" fontId="0" fillId="0" borderId="11" xfId="1" applyFont="1" applyBorder="1"/>
    <xf numFmtId="165" fontId="0" fillId="0" borderId="13" xfId="1" applyFont="1" applyBorder="1" applyAlignment="1">
      <alignment horizontal="center"/>
    </xf>
    <xf numFmtId="165" fontId="0" fillId="0" borderId="11" xfId="0" applyNumberFormat="1" applyBorder="1"/>
    <xf numFmtId="165" fontId="0" fillId="0" borderId="13" xfId="0" applyNumberFormat="1" applyBorder="1"/>
    <xf numFmtId="9" fontId="0" fillId="0" borderId="1" xfId="2" applyFont="1" applyBorder="1" applyAlignment="1">
      <alignment horizontal="center"/>
    </xf>
    <xf numFmtId="0" fontId="2" fillId="0" borderId="2" xfId="0" applyFont="1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1" xfId="0" applyNumberFormat="1" applyBorder="1"/>
    <xf numFmtId="165" fontId="0" fillId="0" borderId="4" xfId="0" applyNumberFormat="1" applyBorder="1"/>
    <xf numFmtId="0" fontId="0" fillId="0" borderId="13" xfId="0" applyBorder="1" applyAlignment="1">
      <alignment horizontal="center"/>
    </xf>
    <xf numFmtId="0" fontId="2" fillId="0" borderId="12" xfId="0" applyFont="1" applyBorder="1"/>
    <xf numFmtId="0" fontId="2" fillId="0" borderId="14" xfId="0" applyFont="1" applyBorder="1"/>
    <xf numFmtId="0" fontId="2" fillId="0" borderId="13" xfId="0" applyFont="1" applyBorder="1"/>
    <xf numFmtId="165" fontId="0" fillId="0" borderId="4" xfId="1" applyFont="1" applyBorder="1"/>
    <xf numFmtId="9" fontId="0" fillId="2" borderId="1" xfId="2" applyFont="1" applyFill="1" applyBorder="1" applyAlignment="1">
      <alignment horizontal="center"/>
    </xf>
    <xf numFmtId="9" fontId="0" fillId="2" borderId="13" xfId="2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9" fontId="0" fillId="0" borderId="0" xfId="2" applyFont="1" applyBorder="1" applyAlignment="1">
      <alignment horizontal="center"/>
    </xf>
    <xf numFmtId="165" fontId="0" fillId="0" borderId="0" xfId="1" applyFont="1" applyBorder="1" applyAlignment="1">
      <alignment horizontal="center"/>
    </xf>
    <xf numFmtId="165" fontId="0" fillId="6" borderId="8" xfId="1" applyFont="1" applyFill="1" applyBorder="1"/>
    <xf numFmtId="165" fontId="0" fillId="6" borderId="11" xfId="1" applyFont="1" applyFill="1" applyBorder="1"/>
    <xf numFmtId="2" fontId="0" fillId="2" borderId="14" xfId="1" applyNumberFormat="1" applyFont="1" applyFill="1" applyBorder="1" applyAlignment="1">
      <alignment horizontal="center"/>
    </xf>
    <xf numFmtId="164" fontId="0" fillId="0" borderId="1" xfId="3" applyFont="1" applyBorder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</cellXfs>
  <cellStyles count="4">
    <cellStyle name="Moneda" xfId="1" builtinId="4"/>
    <cellStyle name="Moneda [0]" xfId="3" builtinId="7"/>
    <cellStyle name="Normal" xfId="0" builtinId="0"/>
    <cellStyle name="Porcentaje" xfId="2" builtinId="5"/>
  </cellStyles>
  <dxfs count="4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87314</xdr:colOff>
      <xdr:row>0</xdr:row>
      <xdr:rowOff>19051</xdr:rowOff>
    </xdr:from>
    <xdr:to>
      <xdr:col>1</xdr:col>
      <xdr:colOff>1430338</xdr:colOff>
      <xdr:row>3</xdr:row>
      <xdr:rowOff>140608</xdr:rowOff>
    </xdr:to>
    <xdr:pic>
      <xdr:nvPicPr>
        <xdr:cNvPr id="3" name="2 Imagen" descr="LogoCDI sin Fondo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314" y="19051"/>
          <a:ext cx="1610915" cy="683929"/>
        </a:xfrm>
        <a:prstGeom prst="rect">
          <a:avLst/>
        </a:prstGeom>
      </xdr:spPr>
    </xdr:pic>
    <xdr:clientData/>
  </xdr:twoCellAnchor>
  <xdr:twoCellAnchor editAs="oneCell">
    <xdr:from>
      <xdr:col>1</xdr:col>
      <xdr:colOff>1831972</xdr:colOff>
      <xdr:row>0</xdr:row>
      <xdr:rowOff>38100</xdr:rowOff>
    </xdr:from>
    <xdr:to>
      <xdr:col>3</xdr:col>
      <xdr:colOff>278489</xdr:colOff>
      <xdr:row>3</xdr:row>
      <xdr:rowOff>177800</xdr:rowOff>
    </xdr:to>
    <xdr:pic>
      <xdr:nvPicPr>
        <xdr:cNvPr id="4" name="3 Imagen" descr="STA.pn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99863" y="38100"/>
          <a:ext cx="1227817" cy="708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23"/>
  <sheetViews>
    <sheetView showGridLines="0" tabSelected="1" zoomScale="96" zoomScaleNormal="96" workbookViewId="0">
      <selection activeCell="J11" sqref="J11"/>
    </sheetView>
  </sheetViews>
  <sheetFormatPr baseColWidth="10" defaultColWidth="10.85546875" defaultRowHeight="15" x14ac:dyDescent="0.25"/>
  <cols>
    <col min="1" max="1" width="4" customWidth="1"/>
    <col min="2" max="2" width="29.7109375" bestFit="1" customWidth="1"/>
    <col min="3" max="3" width="11.85546875" bestFit="1" customWidth="1"/>
    <col min="4" max="4" width="11.85546875" customWidth="1"/>
    <col min="5" max="5" width="13.85546875" customWidth="1"/>
    <col min="8" max="8" width="4.5703125" customWidth="1"/>
    <col min="9" max="9" width="35.42578125" bestFit="1" customWidth="1"/>
    <col min="10" max="10" width="10.28515625" customWidth="1"/>
  </cols>
  <sheetData>
    <row r="4" spans="2:14" thickBot="1" x14ac:dyDescent="0.4"/>
    <row r="5" spans="2:14" ht="15.75" thickBot="1" x14ac:dyDescent="0.3">
      <c r="B5" s="41" t="s">
        <v>4</v>
      </c>
      <c r="C5" s="42"/>
      <c r="D5" s="42"/>
      <c r="E5" s="42"/>
      <c r="F5" s="42"/>
      <c r="G5" s="43"/>
      <c r="I5" s="44" t="s">
        <v>5</v>
      </c>
      <c r="J5" s="45"/>
      <c r="K5" s="45"/>
      <c r="L5" s="45"/>
      <c r="M5" s="45"/>
      <c r="N5" s="46"/>
    </row>
    <row r="6" spans="2:14" thickBot="1" x14ac:dyDescent="0.4">
      <c r="B6" s="20" t="s">
        <v>0</v>
      </c>
      <c r="C6" s="21" t="s">
        <v>1</v>
      </c>
      <c r="D6" s="34"/>
      <c r="E6" s="3"/>
      <c r="F6" s="3"/>
      <c r="G6" s="4"/>
      <c r="I6" s="20" t="s">
        <v>0</v>
      </c>
      <c r="J6" s="22" t="s">
        <v>7</v>
      </c>
      <c r="K6" s="3"/>
      <c r="L6" s="3"/>
      <c r="M6" s="3"/>
      <c r="N6" s="4"/>
    </row>
    <row r="7" spans="2:14" thickBot="1" x14ac:dyDescent="0.4">
      <c r="B7" s="2"/>
      <c r="C7" s="3"/>
      <c r="D7" s="3"/>
      <c r="E7" s="3"/>
      <c r="F7" s="3"/>
      <c r="G7" s="4"/>
      <c r="I7" s="2"/>
      <c r="J7" s="3"/>
      <c r="K7" s="3"/>
      <c r="L7" s="3"/>
      <c r="M7" s="3"/>
      <c r="N7" s="4"/>
    </row>
    <row r="8" spans="2:14" thickBot="1" x14ac:dyDescent="0.4">
      <c r="B8" s="28" t="s">
        <v>13</v>
      </c>
      <c r="C8" s="14">
        <v>5000</v>
      </c>
      <c r="D8" s="5"/>
      <c r="E8" s="3"/>
      <c r="F8" s="3"/>
      <c r="G8" s="4"/>
      <c r="I8" s="28" t="s">
        <v>13</v>
      </c>
      <c r="J8" s="40">
        <v>2581</v>
      </c>
      <c r="K8" s="1"/>
      <c r="L8" s="3"/>
      <c r="M8" s="3"/>
      <c r="N8" s="4"/>
    </row>
    <row r="9" spans="2:14" ht="15.75" thickBot="1" x14ac:dyDescent="0.3">
      <c r="B9" s="29" t="s">
        <v>17</v>
      </c>
      <c r="C9" s="37">
        <v>57</v>
      </c>
      <c r="D9" s="5"/>
      <c r="E9" s="3"/>
      <c r="F9" s="3"/>
      <c r="G9" s="4"/>
      <c r="I9" s="29" t="s">
        <v>8</v>
      </c>
      <c r="J9" s="39">
        <v>1.3</v>
      </c>
      <c r="K9" s="4"/>
      <c r="L9" s="3"/>
      <c r="M9" s="3"/>
      <c r="N9" s="4"/>
    </row>
    <row r="10" spans="2:14" thickBot="1" x14ac:dyDescent="0.4">
      <c r="B10" s="29" t="s">
        <v>9</v>
      </c>
      <c r="C10" s="37">
        <v>64.81</v>
      </c>
      <c r="D10" s="5"/>
      <c r="E10" s="3"/>
      <c r="F10" s="24" t="s">
        <v>3</v>
      </c>
      <c r="G10" s="25">
        <f>+C10-C9</f>
        <v>7.8100000000000023</v>
      </c>
      <c r="I10" s="29" t="s">
        <v>9</v>
      </c>
      <c r="J10" s="32">
        <v>0.3</v>
      </c>
      <c r="K10" s="31">
        <f>(J9*J10)+J9</f>
        <v>1.69</v>
      </c>
      <c r="L10" s="3"/>
      <c r="M10" s="22" t="s">
        <v>3</v>
      </c>
      <c r="N10" s="26">
        <f>+K10-J9</f>
        <v>0.3899999999999999</v>
      </c>
    </row>
    <row r="11" spans="2:14" thickBot="1" x14ac:dyDescent="0.4">
      <c r="B11" s="30" t="s">
        <v>10</v>
      </c>
      <c r="C11" s="38">
        <v>53.12</v>
      </c>
      <c r="D11" s="5"/>
      <c r="E11" s="3"/>
      <c r="F11" s="23" t="s">
        <v>2</v>
      </c>
      <c r="G11" s="18">
        <f>+C11-C9</f>
        <v>-3.8800000000000026</v>
      </c>
      <c r="I11" s="30" t="s">
        <v>10</v>
      </c>
      <c r="J11" s="33">
        <v>0.2</v>
      </c>
      <c r="K11" s="15">
        <f>(J9*J11)-J9</f>
        <v>-1.04</v>
      </c>
      <c r="L11" s="3"/>
      <c r="M11" s="27" t="s">
        <v>2</v>
      </c>
      <c r="N11" s="17">
        <f>-(K11+J9)</f>
        <v>-0.26</v>
      </c>
    </row>
    <row r="12" spans="2:14" thickBot="1" x14ac:dyDescent="0.4">
      <c r="B12" s="2"/>
      <c r="C12" s="3"/>
      <c r="D12" s="3"/>
      <c r="E12" s="3"/>
      <c r="F12" s="3"/>
      <c r="G12" s="4"/>
      <c r="I12" s="2"/>
      <c r="J12" s="3"/>
      <c r="K12" s="3"/>
      <c r="L12" s="3"/>
      <c r="M12" s="3"/>
      <c r="N12" s="4"/>
    </row>
    <row r="13" spans="2:14" ht="15.75" thickBot="1" x14ac:dyDescent="0.3">
      <c r="B13" s="47" t="s">
        <v>11</v>
      </c>
      <c r="C13" s="19">
        <v>0.01</v>
      </c>
      <c r="D13" s="35"/>
      <c r="E13" s="3"/>
      <c r="F13" s="3"/>
      <c r="G13" s="4"/>
      <c r="I13" s="49" t="s">
        <v>11</v>
      </c>
      <c r="J13" s="19">
        <v>0.02</v>
      </c>
      <c r="K13" s="3"/>
      <c r="L13" s="3"/>
      <c r="M13" s="3"/>
      <c r="N13" s="4"/>
    </row>
    <row r="14" spans="2:14" ht="15.75" thickBot="1" x14ac:dyDescent="0.3">
      <c r="B14" s="48"/>
      <c r="C14" s="16">
        <f>C8*C13</f>
        <v>50</v>
      </c>
      <c r="D14" s="36"/>
      <c r="E14" s="3"/>
      <c r="F14" s="3"/>
      <c r="G14" s="4"/>
      <c r="I14" s="50"/>
      <c r="J14" s="18">
        <f>J8*J13</f>
        <v>51.620000000000005</v>
      </c>
      <c r="K14" s="3"/>
      <c r="L14" s="3"/>
      <c r="M14" s="3"/>
      <c r="N14" s="4"/>
    </row>
    <row r="15" spans="2:14" x14ac:dyDescent="0.25">
      <c r="B15" s="2"/>
      <c r="C15" s="3"/>
      <c r="D15" s="51" t="str">
        <f>IF(C16=0,"NO TE TRAICIONES!!","")</f>
        <v/>
      </c>
      <c r="E15" s="51"/>
      <c r="F15" s="51"/>
      <c r="G15" s="52"/>
      <c r="I15" s="2"/>
      <c r="J15" s="3"/>
      <c r="K15" s="51" t="str">
        <f>IF(J16=0,"NO TE TRAICIONES!!","")</f>
        <v/>
      </c>
      <c r="L15" s="51"/>
      <c r="M15" s="51"/>
      <c r="N15" s="52"/>
    </row>
    <row r="16" spans="2:14" x14ac:dyDescent="0.25">
      <c r="B16" s="2" t="s">
        <v>16</v>
      </c>
      <c r="C16" s="13">
        <f>+ROUNDDOWN((C13*C8)/(C9-C11),0)</f>
        <v>12</v>
      </c>
      <c r="D16" s="51"/>
      <c r="E16" s="51"/>
      <c r="F16" s="51"/>
      <c r="G16" s="52"/>
      <c r="I16" s="2" t="s">
        <v>12</v>
      </c>
      <c r="J16" s="13">
        <f>+ROUNDDOWN((J13*J8)/((-N11)*100),0)</f>
        <v>1</v>
      </c>
      <c r="K16" s="51"/>
      <c r="L16" s="51"/>
      <c r="M16" s="51"/>
      <c r="N16" s="52"/>
    </row>
    <row r="17" spans="2:14" x14ac:dyDescent="0.25">
      <c r="B17" s="2"/>
      <c r="C17" s="3"/>
      <c r="D17" s="51"/>
      <c r="E17" s="51"/>
      <c r="F17" s="51"/>
      <c r="G17" s="52"/>
      <c r="I17" s="2"/>
      <c r="J17" s="3"/>
      <c r="K17" s="51"/>
      <c r="L17" s="51"/>
      <c r="M17" s="51"/>
      <c r="N17" s="52"/>
    </row>
    <row r="18" spans="2:14" ht="14.45" x14ac:dyDescent="0.35">
      <c r="B18" s="2" t="s">
        <v>6</v>
      </c>
      <c r="C18" s="5">
        <f>+C16*C9</f>
        <v>684</v>
      </c>
      <c r="D18" s="5"/>
      <c r="E18" s="3"/>
      <c r="F18" s="3"/>
      <c r="G18" s="4"/>
      <c r="I18" s="2" t="s">
        <v>6</v>
      </c>
      <c r="J18" s="12">
        <f>+J16*(J9*100)</f>
        <v>130</v>
      </c>
      <c r="K18" s="3"/>
      <c r="L18" s="8"/>
      <c r="M18" s="3"/>
      <c r="N18" s="4"/>
    </row>
    <row r="19" spans="2:14" ht="14.45" x14ac:dyDescent="0.35">
      <c r="B19" s="6"/>
      <c r="C19" s="3"/>
      <c r="D19" s="3"/>
      <c r="E19" s="3"/>
      <c r="F19" s="3"/>
      <c r="G19" s="4"/>
      <c r="I19" s="6"/>
      <c r="J19" s="3"/>
      <c r="K19" s="3"/>
      <c r="L19" s="3"/>
      <c r="M19" s="3"/>
      <c r="N19" s="4"/>
    </row>
    <row r="20" spans="2:14" x14ac:dyDescent="0.25">
      <c r="B20" s="2" t="s">
        <v>14</v>
      </c>
      <c r="C20" s="7">
        <f>+C16*G10</f>
        <v>93.720000000000027</v>
      </c>
      <c r="D20" s="7"/>
      <c r="E20" s="3"/>
      <c r="F20" s="3"/>
      <c r="G20" s="4"/>
      <c r="I20" s="2" t="s">
        <v>14</v>
      </c>
      <c r="J20" s="7">
        <f>(J16*100)*N10</f>
        <v>38.999999999999993</v>
      </c>
      <c r="K20" s="3"/>
      <c r="L20" s="3"/>
      <c r="M20" s="3"/>
      <c r="N20" s="4"/>
    </row>
    <row r="21" spans="2:14" ht="14.45" x14ac:dyDescent="0.35">
      <c r="B21" s="2"/>
      <c r="C21" s="3"/>
      <c r="D21" s="3"/>
      <c r="E21" s="8"/>
      <c r="F21" s="3"/>
      <c r="G21" s="4"/>
      <c r="I21" s="2"/>
      <c r="J21" s="3"/>
      <c r="K21" s="8"/>
      <c r="L21" s="8"/>
      <c r="M21" s="3"/>
      <c r="N21" s="4"/>
    </row>
    <row r="22" spans="2:14" x14ac:dyDescent="0.25">
      <c r="B22" s="2" t="s">
        <v>15</v>
      </c>
      <c r="C22" s="8">
        <f>+C16*G11</f>
        <v>-46.560000000000031</v>
      </c>
      <c r="D22" s="3"/>
      <c r="E22" s="3"/>
      <c r="F22" s="3"/>
      <c r="G22" s="4"/>
      <c r="I22" s="2" t="s">
        <v>15</v>
      </c>
      <c r="J22" s="8">
        <f>(J16*100)*N11</f>
        <v>-26</v>
      </c>
      <c r="K22" s="3"/>
      <c r="L22" s="3"/>
      <c r="M22" s="3"/>
      <c r="N22" s="4"/>
    </row>
    <row r="23" spans="2:14" thickBot="1" x14ac:dyDescent="0.4">
      <c r="B23" s="9"/>
      <c r="C23" s="10"/>
      <c r="D23" s="10"/>
      <c r="E23" s="10"/>
      <c r="F23" s="10"/>
      <c r="G23" s="11"/>
      <c r="I23" s="9"/>
      <c r="J23" s="10"/>
      <c r="K23" s="10"/>
      <c r="L23" s="10"/>
      <c r="M23" s="10"/>
      <c r="N23" s="11"/>
    </row>
  </sheetData>
  <dataConsolidate/>
  <mergeCells count="6">
    <mergeCell ref="B5:G5"/>
    <mergeCell ref="I5:N5"/>
    <mergeCell ref="B13:B14"/>
    <mergeCell ref="I13:I14"/>
    <mergeCell ref="K15:N17"/>
    <mergeCell ref="D15:G17"/>
  </mergeCells>
  <conditionalFormatting sqref="C22">
    <cfRule type="cellIs" dxfId="3" priority="3" operator="greaterThanOrEqual">
      <formula>$C$11</formula>
    </cfRule>
    <cfRule type="cellIs" dxfId="2" priority="4" operator="lessThanOrEqual">
      <formula>$C$11</formula>
    </cfRule>
  </conditionalFormatting>
  <conditionalFormatting sqref="J22">
    <cfRule type="cellIs" dxfId="1" priority="1" operator="greaterThanOrEqual">
      <formula>$C$11</formula>
    </cfRule>
    <cfRule type="cellIs" dxfId="0" priority="2" operator="lessThanOrEqual">
      <formula>$C$11</formula>
    </cfRule>
  </conditionalFormatting>
  <dataValidations count="2">
    <dataValidation type="custom" errorStyle="warning" allowBlank="1" showErrorMessage="1" errorTitle="Trader" error="TE ESTAS TRAICIONANDO" sqref="J13">
      <formula1>0</formula1>
    </dataValidation>
    <dataValidation type="custom" allowBlank="1" showErrorMessage="1" errorTitle="ubu" error="jbhjb" sqref="J16">
      <formula1>"j14&lt;0"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Tamaño de Posición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Castillo Méndez</dc:creator>
  <cp:lastModifiedBy>Cristian</cp:lastModifiedBy>
  <dcterms:created xsi:type="dcterms:W3CDTF">2018-08-06T20:53:43Z</dcterms:created>
  <dcterms:modified xsi:type="dcterms:W3CDTF">2019-05-17T01:02:41Z</dcterms:modified>
</cp:coreProperties>
</file>